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artmentfortransportuk-my.sharepoint.com/personal/ross_duggan_dft_gov_uk/Documents/CFD/COVID/Bus/"/>
    </mc:Choice>
  </mc:AlternateContent>
  <bookViews>
    <workbookView xWindow="0" yWindow="0" windowWidth="23040" windowHeight="90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H11" i="1" l="1"/>
  <c r="F6" i="1"/>
  <c r="J6" i="1" s="1"/>
  <c r="F7" i="1"/>
  <c r="J7" i="1" s="1"/>
  <c r="F8" i="1"/>
  <c r="J8" i="1" s="1"/>
  <c r="F5" i="1"/>
  <c r="I8" i="1"/>
  <c r="I7" i="1"/>
  <c r="I6" i="1"/>
  <c r="I5" i="1"/>
  <c r="D11" i="1" l="1"/>
  <c r="D12" i="1" s="1"/>
  <c r="D13" i="1"/>
  <c r="D14" i="1" l="1"/>
  <c r="H12" i="1" s="1"/>
  <c r="H13" i="1" s="1"/>
  <c r="K5" i="1" s="1"/>
  <c r="K7" i="1" l="1"/>
  <c r="K6" i="1"/>
  <c r="K8" i="1"/>
  <c r="K10" i="1" l="1"/>
</calcChain>
</file>

<file path=xl/sharedStrings.xml><?xml version="1.0" encoding="utf-8"?>
<sst xmlns="http://schemas.openxmlformats.org/spreadsheetml/2006/main" count="22" uniqueCount="22">
  <si>
    <t>Operator 1</t>
  </si>
  <si>
    <t>Operator 2</t>
  </si>
  <si>
    <t>Operator 3</t>
  </si>
  <si>
    <t>Operator 4</t>
  </si>
  <si>
    <t>Costs</t>
  </si>
  <si>
    <t>Revenue</t>
  </si>
  <si>
    <t>Grant</t>
  </si>
  <si>
    <t>Non-Cash</t>
  </si>
  <si>
    <t>Funds Available</t>
  </si>
  <si>
    <t>Reconciliation</t>
  </si>
  <si>
    <t>Delta</t>
  </si>
  <si>
    <t>Total Underpayment</t>
  </si>
  <si>
    <t>Total Overpayment</t>
  </si>
  <si>
    <t>Total Funds Available</t>
  </si>
  <si>
    <t>Total Income</t>
  </si>
  <si>
    <t>Less Delta</t>
  </si>
  <si>
    <t>Total Reconciliation</t>
  </si>
  <si>
    <t>Under/Over Payment (incl. non-cash)</t>
  </si>
  <si>
    <t>Total Costs</t>
  </si>
  <si>
    <t>Adjustment</t>
  </si>
  <si>
    <t>Total Grant Paid</t>
  </si>
  <si>
    <t xml:space="preserve">Scenario 1 - Funds required greater than available funds, allocated across over and under payments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</si>
</sst>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abSelected="1" workbookViewId="0">
      <selection activeCell="B2" sqref="B2"/>
    </sheetView>
  </sheetViews>
  <sheetFormatPr defaultRowHeight="14.4" x14ac:dyDescent="0.3"/>
  <cols>
    <col min="1" max="1" width="2.5546875" customWidth="1"/>
    <col min="2" max="2" width="11.88671875" customWidth="1"/>
    <col min="3" max="3" width="19.5546875" customWidth="1"/>
    <col min="4" max="4" width="16.88671875" customWidth="1"/>
    <col min="5" max="6" width="17.21875" customWidth="1"/>
    <col min="7" max="8" width="16.44140625" customWidth="1"/>
    <col min="9" max="9" width="17.77734375" customWidth="1"/>
    <col min="10" max="10" width="20.44140625" customWidth="1"/>
    <col min="11" max="11" width="18.77734375" customWidth="1"/>
    <col min="12" max="12" width="16.109375" customWidth="1"/>
  </cols>
  <sheetData>
    <row r="2" spans="2:14" x14ac:dyDescent="0.3">
      <c r="B2" s="1" t="s">
        <v>21</v>
      </c>
    </row>
    <row r="3" spans="2:14" x14ac:dyDescent="0.3">
      <c r="B3" s="1"/>
    </row>
    <row r="4" spans="2:14" ht="28.8" customHeight="1" x14ac:dyDescent="0.3">
      <c r="D4" s="1" t="s">
        <v>4</v>
      </c>
      <c r="E4" s="1" t="s">
        <v>7</v>
      </c>
      <c r="F4" s="1" t="s">
        <v>18</v>
      </c>
      <c r="G4" s="1" t="s">
        <v>5</v>
      </c>
      <c r="H4" s="1" t="s">
        <v>6</v>
      </c>
      <c r="I4" s="1" t="s">
        <v>14</v>
      </c>
      <c r="J4" s="4" t="s">
        <v>17</v>
      </c>
      <c r="K4" s="1" t="s">
        <v>9</v>
      </c>
    </row>
    <row r="5" spans="2:14" x14ac:dyDescent="0.3">
      <c r="C5" t="s">
        <v>0</v>
      </c>
      <c r="D5">
        <v>-500</v>
      </c>
      <c r="E5">
        <v>-25</v>
      </c>
      <c r="F5">
        <f>D5+E5</f>
        <v>-525</v>
      </c>
      <c r="G5">
        <v>90</v>
      </c>
      <c r="H5">
        <v>450</v>
      </c>
      <c r="I5">
        <f>H5+G5</f>
        <v>540</v>
      </c>
      <c r="J5">
        <f>F5+I5</f>
        <v>15</v>
      </c>
      <c r="K5" s="5">
        <f>J5+(H5-(H5*$H$13))</f>
        <v>77.181818181818187</v>
      </c>
      <c r="L5" s="5"/>
      <c r="M5" s="5"/>
      <c r="N5" s="5"/>
    </row>
    <row r="6" spans="2:14" x14ac:dyDescent="0.3">
      <c r="C6" t="s">
        <v>1</v>
      </c>
      <c r="D6">
        <v>-350</v>
      </c>
      <c r="E6">
        <v>-20</v>
      </c>
      <c r="F6">
        <f t="shared" ref="F6:F8" si="0">D6+E6</f>
        <v>-370</v>
      </c>
      <c r="G6">
        <v>70</v>
      </c>
      <c r="H6">
        <v>200</v>
      </c>
      <c r="I6">
        <f>H6+G6</f>
        <v>270</v>
      </c>
      <c r="J6">
        <f t="shared" ref="J6:J8" si="1">F6+I6</f>
        <v>-100</v>
      </c>
      <c r="K6" s="5">
        <f t="shared" ref="K6:K8" si="2">J6+(H6-(H6*$H$13))</f>
        <v>-72.363636363636374</v>
      </c>
      <c r="L6" s="5"/>
      <c r="M6" s="5"/>
      <c r="N6" s="5"/>
    </row>
    <row r="7" spans="2:14" x14ac:dyDescent="0.3">
      <c r="C7" t="s">
        <v>2</v>
      </c>
      <c r="D7">
        <v>-400</v>
      </c>
      <c r="E7">
        <v>-30</v>
      </c>
      <c r="F7">
        <f t="shared" si="0"/>
        <v>-430</v>
      </c>
      <c r="G7">
        <v>50</v>
      </c>
      <c r="H7">
        <v>375</v>
      </c>
      <c r="I7">
        <f>H7+G7</f>
        <v>425</v>
      </c>
      <c r="J7">
        <f t="shared" si="1"/>
        <v>-5</v>
      </c>
      <c r="K7" s="5">
        <f t="shared" si="2"/>
        <v>46.818181818181813</v>
      </c>
      <c r="L7" s="5"/>
      <c r="M7" s="5"/>
      <c r="N7" s="5"/>
    </row>
    <row r="8" spans="2:14" x14ac:dyDescent="0.3">
      <c r="C8" t="s">
        <v>3</v>
      </c>
      <c r="D8">
        <v>-600</v>
      </c>
      <c r="E8">
        <v>-25</v>
      </c>
      <c r="F8">
        <f t="shared" si="0"/>
        <v>-625</v>
      </c>
      <c r="G8">
        <v>100</v>
      </c>
      <c r="H8">
        <v>350</v>
      </c>
      <c r="I8">
        <f>H8+G8</f>
        <v>450</v>
      </c>
      <c r="J8">
        <f t="shared" si="1"/>
        <v>-175</v>
      </c>
      <c r="K8" s="5">
        <f t="shared" si="2"/>
        <v>-126.63636363636363</v>
      </c>
      <c r="L8" s="5"/>
      <c r="M8" s="5"/>
      <c r="N8" s="5"/>
    </row>
    <row r="10" spans="2:14" x14ac:dyDescent="0.3">
      <c r="C10" s="1" t="s">
        <v>8</v>
      </c>
      <c r="D10" s="1">
        <v>75</v>
      </c>
      <c r="J10" s="1" t="s">
        <v>16</v>
      </c>
      <c r="K10" s="1">
        <f>SUM(K5:K8)</f>
        <v>-75</v>
      </c>
    </row>
    <row r="11" spans="2:14" x14ac:dyDescent="0.3">
      <c r="C11" t="s">
        <v>12</v>
      </c>
      <c r="D11">
        <f>SUMIF(J5:J8,"&gt;0",J5:J8)</f>
        <v>15</v>
      </c>
      <c r="G11" s="1" t="s">
        <v>20</v>
      </c>
      <c r="H11">
        <f>SUM(H5:H8)</f>
        <v>1375</v>
      </c>
    </row>
    <row r="12" spans="2:14" x14ac:dyDescent="0.3">
      <c r="C12" t="s">
        <v>13</v>
      </c>
      <c r="D12">
        <f>D11+D10</f>
        <v>90</v>
      </c>
      <c r="G12" t="s">
        <v>15</v>
      </c>
      <c r="H12">
        <f>H11+D14</f>
        <v>1185</v>
      </c>
    </row>
    <row r="13" spans="2:14" x14ac:dyDescent="0.3">
      <c r="C13" t="s">
        <v>11</v>
      </c>
      <c r="D13">
        <f>SUMIF(J5:J8,"&lt;0",J5:J8)</f>
        <v>-280</v>
      </c>
      <c r="G13" t="s">
        <v>19</v>
      </c>
      <c r="H13" s="2">
        <f>H12/H11</f>
        <v>0.86181818181818182</v>
      </c>
    </row>
    <row r="14" spans="2:14" x14ac:dyDescent="0.3">
      <c r="C14" t="s">
        <v>10</v>
      </c>
      <c r="D14">
        <f>D13+D12</f>
        <v>-190</v>
      </c>
      <c r="H14" s="3"/>
    </row>
    <row r="15" spans="2:14" x14ac:dyDescent="0.3">
      <c r="H15" s="3"/>
    </row>
    <row r="16" spans="2:14" x14ac:dyDescent="0.3">
      <c r="H16" s="3"/>
    </row>
    <row r="17" spans="3:11" x14ac:dyDescent="0.3">
      <c r="H17" s="3"/>
    </row>
    <row r="18" spans="3:11" x14ac:dyDescent="0.3">
      <c r="D18" s="1"/>
      <c r="E18" s="1"/>
      <c r="F18" s="1"/>
      <c r="G18" s="1"/>
      <c r="H18" s="1"/>
      <c r="I18" s="1"/>
      <c r="J18" s="4"/>
      <c r="K18" s="1"/>
    </row>
    <row r="19" spans="3:11" x14ac:dyDescent="0.3">
      <c r="K19" s="5"/>
    </row>
    <row r="20" spans="3:11" x14ac:dyDescent="0.3">
      <c r="K20" s="5"/>
    </row>
    <row r="21" spans="3:11" x14ac:dyDescent="0.3">
      <c r="K21" s="5"/>
    </row>
    <row r="22" spans="3:11" x14ac:dyDescent="0.3">
      <c r="K22" s="5"/>
    </row>
    <row r="24" spans="3:11" x14ac:dyDescent="0.3">
      <c r="C24" s="1"/>
      <c r="D24" s="1"/>
      <c r="J24" s="1"/>
      <c r="K24" s="1"/>
    </row>
    <row r="25" spans="3:11" x14ac:dyDescent="0.3">
      <c r="G25" s="1"/>
    </row>
    <row r="27" spans="3:11" x14ac:dyDescent="0.3">
      <c r="H27" s="2"/>
    </row>
    <row r="28" spans="3:11" x14ac:dyDescent="0.3">
      <c r="H28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To xmlns="15ff3d39-6e7b-4d70-9b7c-8d9fe85d0f29" xsi:nil="true"/>
    <f7fa1e2ad4414a0591c27942cf801fbd xmlns="99a4d6c6-ce51-4eb0-b677-b94713792112">
      <Terms xmlns="http://schemas.microsoft.com/office/infopath/2007/PartnerControls"/>
    </f7fa1e2ad4414a0591c27942cf801fbd>
    <TaxCatchAll xmlns="15ff3d39-6e7b-4d70-9b7c-8d9fe85d0f29"/>
    <dlc_EmailSubject xmlns="15ff3d39-6e7b-4d70-9b7c-8d9fe85d0f29" xsi:nil="true"/>
    <dlc_EmailCC xmlns="15ff3d39-6e7b-4d70-9b7c-8d9fe85d0f29" xsi:nil="true"/>
    <a95bb09de5244a118d715852c9ea7712 xmlns="99a4d6c6-ce51-4eb0-b677-b94713792112">
      <Terms xmlns="http://schemas.microsoft.com/office/infopath/2007/PartnerControls"/>
    </a95bb09de5244a118d715852c9ea7712>
    <Historical_x0020_Importance xmlns="15ff3d39-6e7b-4d70-9b7c-8d9fe85d0f29">false</Historical_x0020_Importance>
    <dlc_EmailBCC xmlns="15ff3d39-6e7b-4d70-9b7c-8d9fe85d0f29" xsi:nil="true"/>
    <dlc_EmailFrom xmlns="15ff3d39-6e7b-4d70-9b7c-8d9fe85d0f29" xsi:nil="true"/>
    <_Flow_SignoffStatus xmlns="d000fabc-97ae-49a0-beb1-6ddbbc4ee928" xsi:nil="true"/>
    <Security_x0020_Classification xmlns="15ff3d39-6e7b-4d70-9b7c-8d9fe85d0f29">Official</Security_x0020_Classification>
    <dlc_EmailReceivedUTC xmlns="15ff3d39-6e7b-4d70-9b7c-8d9fe85d0f29" xsi:nil="true"/>
    <dlc_EmailSentUTC xmlns="15ff3d39-6e7b-4d70-9b7c-8d9fe85d0f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6B11DF0991D418747EF4F12FD4504" ma:contentTypeVersion="17" ma:contentTypeDescription="Create a new document." ma:contentTypeScope="" ma:versionID="6b539c3e8d4c77f89779d5c901f1e8b1">
  <xsd:schema xmlns:xsd="http://www.w3.org/2001/XMLSchema" xmlns:xs="http://www.w3.org/2001/XMLSchema" xmlns:p="http://schemas.microsoft.com/office/2006/metadata/properties" xmlns:ns2="99a4d6c6-ce51-4eb0-b677-b94713792112" xmlns:ns3="15ff3d39-6e7b-4d70-9b7c-8d9fe85d0f29" xmlns:ns4="045e6825-024f-45b6-9dac-cc2b1934774e" xmlns:ns5="d000fabc-97ae-49a0-beb1-6ddbbc4ee928" targetNamespace="http://schemas.microsoft.com/office/2006/metadata/properties" ma:root="true" ma:fieldsID="2a6e6c0e801d988c11e9d22bfdd1b3d8" ns2:_="" ns3:_="" ns4:_="" ns5:_="">
    <xsd:import namespace="99a4d6c6-ce51-4eb0-b677-b94713792112"/>
    <xsd:import namespace="15ff3d39-6e7b-4d70-9b7c-8d9fe85d0f29"/>
    <xsd:import namespace="045e6825-024f-45b6-9dac-cc2b1934774e"/>
    <xsd:import namespace="d000fabc-97ae-49a0-beb1-6ddbbc4ee928"/>
    <xsd:element name="properties">
      <xsd:complexType>
        <xsd:sequence>
          <xsd:element name="documentManagement">
            <xsd:complexType>
              <xsd:all>
                <xsd:element ref="ns2:f7fa1e2ad4414a0591c27942cf801fbd" minOccurs="0"/>
                <xsd:element ref="ns3:TaxCatchAll" minOccurs="0"/>
                <xsd:element ref="ns3:TaxCatchAllLabel" minOccurs="0"/>
                <xsd:element ref="ns2:a95bb09de5244a118d715852c9ea7712" minOccurs="0"/>
                <xsd:element ref="ns3:Historical_x0020_Importance" minOccurs="0"/>
                <xsd:element ref="ns3:Security_x0020_Classification" minOccurs="0"/>
                <xsd:element ref="ns3:dlc_EmailBCC" minOccurs="0"/>
                <xsd:element ref="ns3:dlc_EmailCC" minOccurs="0"/>
                <xsd:element ref="ns3:dlc_EmailReceivedUTC" minOccurs="0"/>
                <xsd:element ref="ns3:dlc_EmailSentUTC" minOccurs="0"/>
                <xsd:element ref="ns3:dlc_EmailFrom" minOccurs="0"/>
                <xsd:element ref="ns3:dlc_EmailSubject" minOccurs="0"/>
                <xsd:element ref="ns3:dlc_EmailTo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2:SharedWithUsers" minOccurs="0"/>
                <xsd:element ref="ns2:SharedWithDetails" minOccurs="0"/>
                <xsd:element ref="ns5:MediaServiceAutoTags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ServiceOCR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4d6c6-ce51-4eb0-b677-b94713792112" elementFormDefault="qualified">
    <xsd:import namespace="http://schemas.microsoft.com/office/2006/documentManagement/types"/>
    <xsd:import namespace="http://schemas.microsoft.com/office/infopath/2007/PartnerControls"/>
    <xsd:element name="f7fa1e2ad4414a0591c27942cf801fbd" ma:index="8" nillable="true" ma:taxonomy="true" ma:internalName="f7fa1e2ad4414a0591c27942cf801fbd" ma:taxonomyFieldName="FinancialYear" ma:displayName="Financial Year" ma:default="" ma:fieldId="{f7fa1e2a-d441-4a05-91c2-7942cf801fbd}" ma:sspId="5de26ec3-896b-4bef-bed1-ad194f885b2b" ma:termSetId="ad0d7153-16bc-4f62-8559-37863dc2e0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5bb09de5244a118d715852c9ea7712" ma:index="12" nillable="true" ma:taxonomy="true" ma:internalName="a95bb09de5244a118d715852c9ea7712" ma:taxonomyFieldName="CustomTag" ma:displayName="Custom Tag" ma:default="" ma:fieldId="{a95bb09d-e524-4a11-8d71-5852c9ea7712}" ma:sspId="5de26ec3-896b-4bef-bed1-ad194f885b2b" ma:termSetId="ee8c96b2-7516-4f4d-9be4-5120a7a2753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3d39-6e7b-4d70-9b7c-8d9fe85d0f2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74f7d4ee-be26-43bf-af2c-688149068460}" ma:internalName="TaxCatchAll" ma:showField="CatchAllData" ma:web="99a4d6c6-ce51-4eb0-b677-b947137921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4f7d4ee-be26-43bf-af2c-688149068460}" ma:internalName="TaxCatchAllLabel" ma:readOnly="true" ma:showField="CatchAllDataLabel" ma:web="99a4d6c6-ce51-4eb0-b677-b947137921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_x0020_Importance" ma:index="14" nillable="true" ma:displayName="Historical Importance" ma:default="0" ma:internalName="Historical_x0020_Importance">
      <xsd:simpleType>
        <xsd:restriction base="dms:Boolean"/>
      </xsd:simpleType>
    </xsd:element>
    <xsd:element name="Security_x0020_Classification" ma:index="15" nillable="true" ma:displayName="Security Classification" ma:default="Official" ma:format="Dropdown" ma:internalName="Security_x0020_Classification">
      <xsd:simpleType>
        <xsd:restriction base="dms:Choice">
          <xsd:enumeration value="Official"/>
          <xsd:enumeration value="Official Sensitive"/>
        </xsd:restriction>
      </xsd:simpleType>
    </xsd:element>
    <xsd:element name="dlc_EmailBCC" ma:index="16" nillable="true" ma:displayName="BCC" ma:description="" ma:internalName="BCC">
      <xsd:simpleType>
        <xsd:restriction base="dms:Note">
          <xsd:maxLength value="1024"/>
        </xsd:restriction>
      </xsd:simpleType>
    </xsd:element>
    <xsd:element name="dlc_EmailCC" ma:index="17" nillable="true" ma:displayName="CC" ma:description="" ma:internalName="CC">
      <xsd:simpleType>
        <xsd:restriction base="dms:Note">
          <xsd:maxLength value="1024"/>
        </xsd:restriction>
      </xsd:simpleType>
    </xsd:element>
    <xsd:element name="dlc_EmailReceivedUTC" ma:index="18" nillable="true" ma:displayName="Date Received" ma:description="" ma:internalName="Date_x0020_Received">
      <xsd:simpleType>
        <xsd:restriction base="dms:DateTime"/>
      </xsd:simpleType>
    </xsd:element>
    <xsd:element name="dlc_EmailSentUTC" ma:index="19" nillable="true" ma:displayName="Date Sent" ma:description="" ma:internalName="dlc_EmailSentUTC">
      <xsd:simpleType>
        <xsd:restriction base="dms:DateTime"/>
      </xsd:simpleType>
    </xsd:element>
    <xsd:element name="dlc_EmailFrom" ma:index="20" nillable="true" ma:displayName="From" ma:description="" ma:internalName="From">
      <xsd:simpleType>
        <xsd:restriction base="dms:Text">
          <xsd:maxLength value="255"/>
        </xsd:restriction>
      </xsd:simpleType>
    </xsd:element>
    <xsd:element name="dlc_EmailSubject" ma:index="21" nillable="true" ma:displayName="Email Subject" ma:description="" ma:internalName="Subject">
      <xsd:simpleType>
        <xsd:restriction base="dms:Note"/>
      </xsd:simpleType>
    </xsd:element>
    <xsd:element name="dlc_EmailTo" ma:index="22" nillable="true" ma:displayName="To" ma:description="" ma:internalName="To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e6825-024f-45b6-9dac-cc2b19347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0fabc-97ae-49a0-beb1-6ddbbc4ee928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Location" ma:index="29" nillable="true" ma:displayName="Location" ma:internalName="MediaServiceLocation" ma:readOnly="true">
      <xsd:simpleType>
        <xsd:restriction base="dms:Text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35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61CF73-6EEA-4021-B150-1A4A6B03AE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9FEF70-43C8-4EC6-B202-DCAE7759EB9F}">
  <ds:schemaRefs>
    <ds:schemaRef ds:uri="http://purl.org/dc/elements/1.1/"/>
    <ds:schemaRef ds:uri="http://schemas.microsoft.com/office/2006/metadata/properties"/>
    <ds:schemaRef ds:uri="725e845c-2d7b-4130-bacf-a0028de519a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6a4c9dd-6cff-41ee-bc74-e1f53c3499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08B752-0406-4CDD-BF71-504CA37CB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Duggan</dc:creator>
  <cp:lastModifiedBy>Ross Duggan</cp:lastModifiedBy>
  <dcterms:created xsi:type="dcterms:W3CDTF">2020-04-17T09:39:40Z</dcterms:created>
  <dcterms:modified xsi:type="dcterms:W3CDTF">2020-05-27T16:17:06Z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0x010100E926B11DF0991D418747EF4F12FD4504</vt:lpwstr>
  </property>
</Properties>
</file>